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-120" yWindow="-120" windowWidth="19440" windowHeight="11760"/>
  </bookViews>
  <sheets>
    <sheet name="PLANILHA-ESTOQ-MEL" sheetId="1" r:id="rId1"/>
  </sheets>
  <definedNames>
    <definedName name="_xlnm.Print_Area" localSheetId="0">'PLANILHA-ESTOQ-MEL'!$B$1:$G$91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/>
  <c r="D37"/>
  <c r="G37" s="1"/>
  <c r="F36"/>
  <c r="D36"/>
  <c r="G36" s="1"/>
  <c r="D22"/>
  <c r="G22" s="1"/>
  <c r="D20"/>
  <c r="G20" s="1"/>
  <c r="F22"/>
  <c r="F20"/>
  <c r="G18"/>
  <c r="F18"/>
  <c r="D18"/>
  <c r="F16"/>
  <c r="D16"/>
  <c r="G16" s="1"/>
  <c r="D49"/>
  <c r="D62"/>
  <c r="D60"/>
  <c r="D59"/>
  <c r="D27"/>
  <c r="D24"/>
  <c r="D23"/>
  <c r="D17"/>
  <c r="D15"/>
  <c r="D9"/>
  <c r="D10"/>
  <c r="D4"/>
  <c r="D3"/>
  <c r="D41"/>
  <c r="D39"/>
  <c r="D14"/>
  <c r="D13"/>
  <c r="D64"/>
  <c r="D63"/>
  <c r="D26" l="1"/>
  <c r="D25"/>
  <c r="G25" s="1"/>
  <c r="D19"/>
  <c r="G19" s="1"/>
  <c r="D21"/>
  <c r="G21" s="1"/>
  <c r="D5"/>
  <c r="F25"/>
  <c r="F34"/>
  <c r="D34"/>
  <c r="G34" s="1"/>
  <c r="D6"/>
  <c r="F21"/>
  <c r="F19"/>
  <c r="F17"/>
  <c r="G17"/>
  <c r="F15"/>
  <c r="G15"/>
  <c r="F42" l="1"/>
  <c r="D42"/>
  <c r="G42" s="1"/>
  <c r="F43"/>
  <c r="D43"/>
  <c r="G43" s="1"/>
  <c r="G49"/>
  <c r="D40"/>
  <c r="G40" s="1"/>
  <c r="G9"/>
  <c r="G5"/>
  <c r="D70"/>
  <c r="F10"/>
  <c r="G10"/>
  <c r="F9"/>
  <c r="F8"/>
  <c r="G8"/>
  <c r="F7"/>
  <c r="G7"/>
  <c r="F6"/>
  <c r="G6"/>
  <c r="F5"/>
  <c r="F4"/>
  <c r="G4"/>
  <c r="F3"/>
  <c r="G3"/>
  <c r="F49"/>
  <c r="G48"/>
  <c r="F48"/>
  <c r="G47"/>
  <c r="F47"/>
  <c r="G46"/>
  <c r="F45"/>
  <c r="D45"/>
  <c r="G45" s="1"/>
  <c r="F41"/>
  <c r="G41"/>
  <c r="F40"/>
  <c r="F39"/>
  <c r="G39"/>
  <c r="F51"/>
  <c r="D51"/>
  <c r="G51" s="1"/>
  <c r="G64" l="1"/>
  <c r="G63"/>
  <c r="F63"/>
  <c r="F62"/>
  <c r="G62"/>
  <c r="F32"/>
  <c r="D32"/>
  <c r="G32" s="1"/>
  <c r="F52"/>
  <c r="D52"/>
  <c r="G52" s="1"/>
  <c r="D44"/>
  <c r="G44" s="1"/>
  <c r="G14"/>
  <c r="G59"/>
  <c r="D74"/>
  <c r="D75"/>
  <c r="G75" s="1"/>
  <c r="D76"/>
  <c r="G76" s="1"/>
  <c r="D67"/>
  <c r="G67" s="1"/>
  <c r="D66"/>
  <c r="G66" s="1"/>
  <c r="F66"/>
  <c r="D68"/>
  <c r="G68" s="1"/>
  <c r="D69"/>
  <c r="G69" s="1"/>
  <c r="G70"/>
  <c r="D71"/>
  <c r="G71" s="1"/>
  <c r="D72"/>
  <c r="G72" s="1"/>
  <c r="D73"/>
  <c r="G73" s="1"/>
  <c r="F33"/>
  <c r="D33"/>
  <c r="G33" s="1"/>
  <c r="F56"/>
  <c r="D56"/>
  <c r="G56" s="1"/>
  <c r="D31"/>
  <c r="G31" s="1"/>
  <c r="F31"/>
  <c r="F29"/>
  <c r="D29"/>
  <c r="G29" s="1"/>
  <c r="F11"/>
  <c r="F13"/>
  <c r="F14"/>
  <c r="F23"/>
  <c r="F24"/>
  <c r="F26"/>
  <c r="F44"/>
  <c r="F27"/>
  <c r="F28"/>
  <c r="F30"/>
  <c r="F35"/>
  <c r="F50"/>
  <c r="F53"/>
  <c r="F54"/>
  <c r="F55"/>
  <c r="F57"/>
  <c r="F58"/>
  <c r="F59"/>
  <c r="F60"/>
  <c r="F61"/>
  <c r="F64"/>
  <c r="F67"/>
  <c r="F68"/>
  <c r="F69"/>
  <c r="F70"/>
  <c r="F71"/>
  <c r="F72"/>
  <c r="F73"/>
  <c r="F74"/>
  <c r="F75"/>
  <c r="F76"/>
  <c r="F12"/>
  <c r="G74"/>
  <c r="D57"/>
  <c r="G57" s="1"/>
  <c r="D58"/>
  <c r="G58" s="1"/>
  <c r="D55"/>
  <c r="G55" s="1"/>
  <c r="D53"/>
  <c r="G53" s="1"/>
  <c r="D54"/>
  <c r="G54" s="1"/>
  <c r="D28"/>
  <c r="G28" s="1"/>
  <c r="D30"/>
  <c r="G30" s="1"/>
  <c r="D35"/>
  <c r="G35" s="1"/>
  <c r="G27"/>
  <c r="D50"/>
  <c r="G50" s="1"/>
  <c r="G11"/>
  <c r="G13"/>
  <c r="G23"/>
  <c r="G24"/>
  <c r="G26"/>
  <c r="G60"/>
  <c r="D61"/>
  <c r="G61" s="1"/>
  <c r="G12"/>
  <c r="F77" l="1"/>
  <c r="G77"/>
</calcChain>
</file>

<file path=xl/sharedStrings.xml><?xml version="1.0" encoding="utf-8"?>
<sst xmlns="http://schemas.openxmlformats.org/spreadsheetml/2006/main" count="172" uniqueCount="102">
  <si>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</si>
  <si>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</si>
  <si>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</si>
  <si>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</si>
  <si>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</si>
  <si>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</si>
  <si>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</si>
  <si>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</si>
  <si>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</si>
  <si>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</si>
  <si>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</si>
  <si>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</si>
  <si>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</si>
  <si>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</si>
  <si>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</si>
  <si>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</si>
  <si>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</si>
  <si>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</si>
  <si>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</si>
  <si>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</si>
  <si>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</si>
  <si>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</si>
  <si>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</si>
  <si>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</si>
  <si>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</si>
  <si>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</si>
  <si>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</si>
  <si>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</si>
  <si>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</si>
  <si>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</si>
  <si>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</si>
  <si>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</si>
  <si>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</si>
  <si>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 xml:space="preserve">Mel de URUÇU  60ml 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</si>
  <si>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</si>
  <si>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</si>
  <si>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</si>
  <si>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</si>
  <si>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</si>
  <si>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</si>
  <si>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>Favo na Madeira 1,5kg</t>
  </si>
  <si>
    <t>Favo na Madeira 2,5kg</t>
  </si>
  <si>
    <t xml:space="preserve">Própolis Verde S/Alcool 30ml </t>
  </si>
  <si>
    <t>Favo  200g</t>
  </si>
  <si>
    <t>x</t>
  </si>
  <si>
    <t>Geleia Real - 15g</t>
  </si>
  <si>
    <t>Geleia Real - 50g</t>
  </si>
  <si>
    <t xml:space="preserve">Própolis Marrom 30ml </t>
  </si>
  <si>
    <t xml:space="preserve">Mel Cru 800g -  Silvestre  </t>
  </si>
  <si>
    <r>
      <t>Atenção!</t>
    </r>
    <r>
      <rPr>
        <sz val="11"/>
        <color rgb="FFFF0000"/>
        <rFont val="Bahnschrift Light"/>
        <family val="2"/>
      </rPr>
      <t xml:space="preserve"> Os descontos da florada de </t>
    </r>
    <r>
      <rPr>
        <b/>
        <sz val="11"/>
        <color rgb="FFFF0000"/>
        <rFont val="Bahnschrift Light"/>
        <family val="2"/>
      </rPr>
      <t>LARANJEIRA,</t>
    </r>
    <r>
      <rPr>
        <sz val="11"/>
        <color rgb="FFFF0000"/>
        <rFont val="Bahnschrift Light"/>
        <family val="2"/>
      </rPr>
      <t xml:space="preserve"> estão temporariamente desabilitados pois a época da florada é na primavera (setembro). </t>
    </r>
    <r>
      <rPr>
        <b/>
        <sz val="11"/>
        <color rgb="FFFF0000"/>
        <rFont val="Bahnschrift Light"/>
        <family val="2"/>
      </rPr>
      <t>A previsão de estoque para revenda é 15/09/2022</t>
    </r>
  </si>
  <si>
    <t>NCM</t>
  </si>
  <si>
    <t>NEST</t>
  </si>
  <si>
    <t>CÓD. BARRA
(EAN-13)</t>
  </si>
  <si>
    <t>0409.00.00</t>
  </si>
  <si>
    <t>0410.00.00</t>
  </si>
  <si>
    <t>6912.00.00</t>
  </si>
  <si>
    <t>3401.19.00</t>
  </si>
  <si>
    <t>2206.00.90</t>
  </si>
  <si>
    <t>CADASTRO</t>
  </si>
  <si>
    <t>NOME</t>
  </si>
  <si>
    <t>EMAIL</t>
  </si>
  <si>
    <t>TELEFONE</t>
  </si>
  <si>
    <t>EMPRESA</t>
  </si>
  <si>
    <t>CPF / CNPJ</t>
  </si>
  <si>
    <t>RG / IE</t>
  </si>
  <si>
    <t>ENDEREÇO</t>
  </si>
  <si>
    <t>CEP</t>
  </si>
  <si>
    <t>COMPLEMENTO</t>
  </si>
  <si>
    <t>CIDADE</t>
  </si>
  <si>
    <t>ESTADO</t>
  </si>
  <si>
    <t xml:space="preserve">Mel com Pólen 280g - Capixingui </t>
  </si>
  <si>
    <t xml:space="preserve">Mel Cremoso 280g - Capixingui </t>
  </si>
  <si>
    <t xml:space="preserve">Mel com Geleia Real 280g - Capixingui </t>
  </si>
  <si>
    <t>Mel com Própolis Verde - 280g</t>
  </si>
  <si>
    <t xml:space="preserve"> — Mel de JATAÍ 240ml</t>
  </si>
  <si>
    <t xml:space="preserve">— Mel de URUÇU  180ml </t>
  </si>
  <si>
    <t>— Mel de URUÇU  240ml</t>
  </si>
  <si>
    <t>— Mel de JANDAÍRA DA AMAZÔNIA 240ml</t>
  </si>
  <si>
    <t>Hidromel  355ml</t>
  </si>
  <si>
    <t>Mel  450g -  Silvestre (Vidro)</t>
  </si>
  <si>
    <t>Mel  450g -  Eucalipto (Vidro)</t>
  </si>
  <si>
    <t>Mel  450g -  Laranjeira (Vidro)</t>
  </si>
  <si>
    <t>Mel  450g -  Cipo-Uva (Vidro)</t>
  </si>
  <si>
    <t>Mel 450g -  Silvestre (Gourmet)</t>
  </si>
  <si>
    <t>Mel 450g -  Eucalipto (Gourmet)</t>
  </si>
  <si>
    <t>Mel 450g -  Laranjeira (Gourmet)</t>
  </si>
  <si>
    <t>Mel  450g -  Silvestre (Plástico)</t>
  </si>
  <si>
    <t>Mel  450g -  Eucalipto  (Plástico)</t>
  </si>
  <si>
    <t>Mel  450g -  Laranjeira  (Plástico)</t>
  </si>
  <si>
    <t>Mel  450g -  Cipo-Uva (Plástico)</t>
  </si>
  <si>
    <t>Hidromel  500ml - Silvestre</t>
  </si>
  <si>
    <t>Hidromel  500ml - Cipó-Uva</t>
  </si>
  <si>
    <t>Mel 450g -  Cipo-Uva (Gourmet)</t>
  </si>
  <si>
    <t>Favo na Madeira 500g (Laranjeira)</t>
  </si>
  <si>
    <t>— Mel  300g -  Silvestre (Vidro)</t>
  </si>
  <si>
    <t>— Mel  300g -  Eucalipto (Vidro)</t>
  </si>
  <si>
    <t>— Mel  300g -  Laranjeira (Vidro)</t>
  </si>
  <si>
    <t>— Mel  300g -  Cipo-Uva (Vidro)</t>
  </si>
  <si>
    <t>Mel de CANUDO 60ml</t>
  </si>
  <si>
    <t>—  Mel de CANUDO 240ml</t>
  </si>
  <si>
    <t>Mel de MANDAÇAIA  60ml</t>
  </si>
  <si>
    <t>—  Mel de MANDAÇAIA  240ml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</si>
</sst>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  <font>
      <b/>
      <sz val="11"/>
      <color rgb="FFFF0000"/>
      <name val="Bahnschrift Light"/>
      <family val="2"/>
    </font>
    <font>
      <sz val="11"/>
      <color rgb="FFFF0000"/>
      <name val="Bahnschrift Light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0" tint="-0.34998626667073579"/>
      <name val="Verdana"/>
      <family val="2"/>
    </font>
    <font>
      <sz val="11"/>
      <name val="Calibri"/>
      <family val="2"/>
      <scheme val="minor"/>
    </font>
    <font>
      <sz val="10"/>
      <name val="Bahnschrift Light"/>
      <family val="2"/>
    </font>
    <font>
      <sz val="8"/>
      <color theme="1"/>
      <name val="Bahnschrift Light"/>
      <family val="2"/>
    </font>
    <font>
      <i/>
      <sz val="8"/>
      <color theme="1"/>
      <name val="Bahnschrift Light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7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/>
    </xf>
    <xf numFmtId="0" fontId="0" fillId="40" borderId="0" xfId="0" applyFill="1" applyBorder="1"/>
    <xf numFmtId="0" fontId="30" fillId="0" borderId="0" xfId="0" applyFont="1" applyBorder="1" applyAlignment="1">
      <alignment vertical="center"/>
    </xf>
    <xf numFmtId="0" fontId="29" fillId="0" borderId="19" xfId="0" applyFont="1" applyBorder="1" applyAlignment="1">
      <alignment horizontal="left" vertical="top"/>
    </xf>
    <xf numFmtId="1" fontId="32" fillId="4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2" fillId="0" borderId="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3" fillId="4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4" fontId="34" fillId="18" borderId="0" xfId="27" applyNumberFormat="1" applyFont="1" applyBorder="1" applyAlignment="1" applyProtection="1">
      <alignment horizontal="center" vertical="center"/>
    </xf>
    <xf numFmtId="44" fontId="35" fillId="33" borderId="10" xfId="0" applyNumberFormat="1" applyFont="1" applyFill="1" applyBorder="1" applyAlignment="1" applyProtection="1">
      <alignment vertical="center"/>
    </xf>
    <xf numFmtId="44" fontId="20" fillId="33" borderId="23" xfId="0" applyNumberFormat="1" applyFont="1" applyFill="1" applyBorder="1" applyAlignment="1" applyProtection="1">
      <alignment vertical="center"/>
    </xf>
    <xf numFmtId="0" fontId="0" fillId="38" borderId="23" xfId="0" applyFill="1" applyBorder="1" applyAlignment="1" applyProtection="1">
      <alignment horizontal="center" vertical="center"/>
      <protection locked="0"/>
    </xf>
    <xf numFmtId="44" fontId="20" fillId="0" borderId="24" xfId="0" applyNumberFormat="1" applyFont="1" applyBorder="1" applyAlignment="1" applyProtection="1">
      <alignment vertical="center"/>
    </xf>
    <xf numFmtId="44" fontId="20" fillId="0" borderId="25" xfId="0" applyNumberFormat="1" applyFont="1" applyBorder="1" applyAlignment="1" applyProtection="1">
      <alignment horizontal="center" vertical="center"/>
    </xf>
    <xf numFmtId="0" fontId="0" fillId="38" borderId="24" xfId="0" applyFill="1" applyBorder="1" applyAlignment="1" applyProtection="1">
      <alignment horizontal="center" vertical="center"/>
      <protection locked="0"/>
    </xf>
    <xf numFmtId="44" fontId="23" fillId="18" borderId="25" xfId="27" applyNumberFormat="1" applyFont="1" applyBorder="1" applyAlignment="1" applyProtection="1">
      <alignment horizontal="center" vertical="center"/>
    </xf>
    <xf numFmtId="44" fontId="1" fillId="18" borderId="25" xfId="27" applyNumberFormat="1" applyBorder="1" applyAlignment="1" applyProtection="1">
      <alignment horizontal="center" vertical="center"/>
    </xf>
    <xf numFmtId="44" fontId="35" fillId="0" borderId="0" xfId="0" applyNumberFormat="1" applyFont="1" applyBorder="1" applyAlignment="1" applyProtection="1">
      <alignment horizontal="center" vertical="center"/>
    </xf>
    <xf numFmtId="44" fontId="36" fillId="34" borderId="10" xfId="0" applyNumberFormat="1" applyFont="1" applyFill="1" applyBorder="1" applyAlignment="1" applyProtection="1">
      <alignment vertical="center"/>
    </xf>
    <xf numFmtId="0" fontId="29" fillId="0" borderId="19" xfId="0" applyFont="1" applyBorder="1" applyAlignment="1">
      <alignment horizontal="left" vertical="top"/>
    </xf>
    <xf numFmtId="0" fontId="27" fillId="39" borderId="11" xfId="0" applyFont="1" applyFill="1" applyBorder="1" applyAlignment="1">
      <alignment horizontal="left" vertical="center" wrapText="1" indent="1"/>
    </xf>
    <xf numFmtId="0" fontId="19" fillId="39" borderId="12" xfId="0" applyFont="1" applyFill="1" applyBorder="1" applyAlignment="1">
      <alignment horizontal="left" vertical="center" wrapText="1" indent="1"/>
    </xf>
    <xf numFmtId="0" fontId="19" fillId="39" borderId="13" xfId="0" applyFont="1" applyFill="1" applyBorder="1" applyAlignment="1">
      <alignment horizontal="left" vertical="center" wrapText="1" indent="1"/>
    </xf>
    <xf numFmtId="0" fontId="19" fillId="39" borderId="14" xfId="0" applyFont="1" applyFill="1" applyBorder="1" applyAlignment="1">
      <alignment horizontal="left" vertical="center" wrapText="1" indent="1"/>
    </xf>
    <xf numFmtId="0" fontId="19" fillId="39" borderId="0" xfId="0" applyFont="1" applyFill="1" applyBorder="1" applyAlignment="1">
      <alignment horizontal="left" vertical="center" wrapText="1" indent="1"/>
    </xf>
    <xf numFmtId="0" fontId="19" fillId="39" borderId="15" xfId="0" applyFont="1" applyFill="1" applyBorder="1" applyAlignment="1">
      <alignment horizontal="left" vertical="center" wrapText="1" indent="1"/>
    </xf>
    <xf numFmtId="0" fontId="19" fillId="39" borderId="16" xfId="0" applyFont="1" applyFill="1" applyBorder="1" applyAlignment="1">
      <alignment horizontal="left" vertical="center" wrapText="1" indent="1"/>
    </xf>
    <xf numFmtId="0" fontId="19" fillId="39" borderId="17" xfId="0" applyFont="1" applyFill="1" applyBorder="1" applyAlignment="1">
      <alignment horizontal="left" vertical="center" wrapText="1" indent="1"/>
    </xf>
    <xf numFmtId="0" fontId="19" fillId="39" borderId="18" xfId="0" applyFont="1" applyFill="1" applyBorder="1" applyAlignment="1">
      <alignment horizontal="left" vertical="center" wrapText="1" indent="1"/>
    </xf>
    <xf numFmtId="0" fontId="29" fillId="0" borderId="20" xfId="0" applyFont="1" applyBorder="1" applyAlignment="1">
      <alignment horizontal="left" vertical="top"/>
    </xf>
    <xf numFmtId="0" fontId="29" fillId="0" borderId="21" xfId="0" applyFont="1" applyBorder="1" applyAlignment="1">
      <alignment horizontal="left" vertical="top"/>
    </xf>
    <xf numFmtId="0" fontId="29" fillId="0" borderId="22" xfId="0" applyFont="1" applyBorder="1" applyAlignment="1">
      <alignment horizontal="left" vertical="top"/>
    </xf>
    <xf numFmtId="44" fontId="37" fillId="34" borderId="10" xfId="0" applyNumberFormat="1" applyFont="1" applyFill="1" applyBorder="1" applyAlignment="1" applyProtection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197071</xdr:colOff>
      <xdr:row>0</xdr:row>
      <xdr:rowOff>613105</xdr:rowOff>
    </xdr:from>
    <xdr:to>
      <xdr:col>5</xdr:col>
      <xdr:colOff>416037</xdr:colOff>
      <xdr:row>0</xdr:row>
      <xdr:rowOff>919657</xdr:rowOff>
    </xdr:to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99054" y="613105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1</xdr:col>
      <xdr:colOff>2167758</xdr:colOff>
      <xdr:row>0</xdr:row>
      <xdr:rowOff>383190</xdr:rowOff>
    </xdr:from>
    <xdr:to>
      <xdr:col>5</xdr:col>
      <xdr:colOff>328448</xdr:colOff>
      <xdr:row>0</xdr:row>
      <xdr:rowOff>886810</xdr:rowOff>
    </xdr:to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77241" y="383190"/>
          <a:ext cx="2999828" cy="503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l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l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76637</xdr:colOff>
      <xdr:row>0</xdr:row>
      <xdr:rowOff>208017</xdr:rowOff>
    </xdr:from>
    <xdr:to>
      <xdr:col>1</xdr:col>
      <xdr:colOff>1890551</xdr:colOff>
      <xdr:row>0</xdr:row>
      <xdr:rowOff>875863</xdr:rowOff>
    </xdr:to>
    <xdr:pic>
      <xdr:nvPicPr>
        <xdr:cNvPr id="8" name="Imagem 7" descr="loja-do-me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7" y="208017"/>
          <a:ext cx="1923397" cy="667846"/>
        </a:xfrm>
        <a:prstGeom prst="rect">
          <a:avLst/>
        </a:prstGeom>
      </xdr:spPr>
    </xdr:pic>
    <xdr:clientData/>
  </xdr:twoCellAnchor>
  <xdr:twoCellAnchor editAs="oneCell">
    <xdr:from>
      <xdr:col>5</xdr:col>
      <xdr:colOff>602155</xdr:colOff>
      <xdr:row>0</xdr:row>
      <xdr:rowOff>87586</xdr:rowOff>
    </xdr:from>
    <xdr:to>
      <xdr:col>7</xdr:col>
      <xdr:colOff>40542</xdr:colOff>
      <xdr:row>0</xdr:row>
      <xdr:rowOff>995103</xdr:rowOff>
    </xdr:to>
    <xdr:pic>
      <xdr:nvPicPr>
        <xdr:cNvPr id="10" name="Imagem 9" descr="irae-mel-sif-certificado-mel-pur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0776" y="87586"/>
          <a:ext cx="1693732" cy="907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89"/>
  <sheetViews>
    <sheetView tabSelected="1" topLeftCell="A60" zoomScaleNormal="100" workbookViewId="0">
      <selection activeCell="D73" sqref="D73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customWidth="1"/>
    <col min="9" max="9" width="19.85546875" style="34" customWidth="1"/>
    <col min="10" max="10" width="14.7109375" style="41" customWidth="1"/>
    <col min="11" max="11" width="9.140625" style="4" hidden="1" customWidth="1"/>
    <col min="12" max="18" width="9.140625" style="4"/>
    <col min="19" max="16384" width="9.140625" style="3"/>
  </cols>
  <sheetData>
    <row r="1" spans="1:11" ht="94.5" customHeight="1">
      <c r="A1" s="2"/>
      <c r="B1" s="11" t="s">
        <v>5</v>
      </c>
      <c r="C1" s="12" t="s">
        <v>27</v>
      </c>
      <c r="D1" s="13" t="s">
        <v>30</v>
      </c>
      <c r="E1" s="14" t="s">
        <v>28</v>
      </c>
      <c r="F1" s="15" t="s">
        <v>29</v>
      </c>
      <c r="G1" s="15" t="s">
        <v>32</v>
      </c>
      <c r="I1" s="37" t="s">
        <v>52</v>
      </c>
      <c r="J1" s="38" t="s">
        <v>50</v>
      </c>
      <c r="K1" s="28" t="s">
        <v>51</v>
      </c>
    </row>
    <row r="2" spans="1:11" s="4" customFormat="1" ht="6" customHeight="1">
      <c r="A2" s="10"/>
      <c r="B2" s="21"/>
      <c r="C2" s="22"/>
      <c r="D2" s="22"/>
      <c r="E2" s="23"/>
      <c r="F2" s="22"/>
      <c r="G2" s="22"/>
      <c r="I2" s="32"/>
      <c r="J2" s="39"/>
      <c r="K2" s="29"/>
    </row>
    <row r="3" spans="1:11" ht="21" customHeight="1">
      <c r="A3" s="2"/>
      <c r="B3" s="17" t="s">
        <v>19</v>
      </c>
      <c r="C3" s="5">
        <v>18</v>
      </c>
      <c r="D3" s="5">
        <f>0.75*C3</f>
        <v>13.5</v>
      </c>
      <c r="E3" s="27"/>
      <c r="F3" s="6">
        <f t="shared" ref="F3:F10" si="0">C3*E3</f>
        <v>0</v>
      </c>
      <c r="G3" s="1">
        <f t="shared" ref="G3:G10" si="1">D3*E3</f>
        <v>0</v>
      </c>
      <c r="I3" s="34">
        <v>7898975301054</v>
      </c>
      <c r="J3" s="40" t="s">
        <v>53</v>
      </c>
    </row>
    <row r="4" spans="1:11" ht="21" customHeight="1">
      <c r="A4" s="2"/>
      <c r="B4" s="17" t="s">
        <v>26</v>
      </c>
      <c r="C4" s="5">
        <v>18</v>
      </c>
      <c r="D4" s="5">
        <f>0.75*C4</f>
        <v>13.5</v>
      </c>
      <c r="E4" s="27"/>
      <c r="F4" s="6">
        <f t="shared" si="0"/>
        <v>0</v>
      </c>
      <c r="G4" s="1">
        <f t="shared" si="1"/>
        <v>0</v>
      </c>
      <c r="I4" s="34">
        <v>7898975302051</v>
      </c>
      <c r="J4" s="40" t="s">
        <v>53</v>
      </c>
    </row>
    <row r="5" spans="1:11" ht="21" customHeight="1">
      <c r="A5" s="2"/>
      <c r="B5" s="17" t="s">
        <v>20</v>
      </c>
      <c r="C5" s="5">
        <v>24</v>
      </c>
      <c r="D5" s="5">
        <f>0.8*C5</f>
        <v>19.200000000000003</v>
      </c>
      <c r="E5" s="27">
        <v>50</v>
      </c>
      <c r="F5" s="6">
        <f t="shared" si="0"/>
        <v>1200</v>
      </c>
      <c r="G5" s="1">
        <f t="shared" si="1"/>
        <v>960.00000000000011</v>
      </c>
      <c r="I5" s="34">
        <v>7898975304055</v>
      </c>
      <c r="J5" s="40" t="s">
        <v>53</v>
      </c>
    </row>
    <row r="6" spans="1:11" ht="21" customHeight="1">
      <c r="A6" s="2"/>
      <c r="B6" s="17" t="s">
        <v>21</v>
      </c>
      <c r="C6" s="5">
        <v>24</v>
      </c>
      <c r="D6" s="5">
        <f>0.8*C6</f>
        <v>19.200000000000003</v>
      </c>
      <c r="E6" s="27"/>
      <c r="F6" s="6">
        <f t="shared" si="0"/>
        <v>0</v>
      </c>
      <c r="G6" s="1">
        <f>D6*E6</f>
        <v>0</v>
      </c>
      <c r="I6" s="34">
        <v>7898975303058</v>
      </c>
      <c r="J6" s="40" t="s">
        <v>53</v>
      </c>
    </row>
    <row r="7" spans="1:11" ht="21" customHeight="1">
      <c r="A7" s="2"/>
      <c r="B7" s="18" t="s">
        <v>22</v>
      </c>
      <c r="C7" s="5">
        <v>34</v>
      </c>
      <c r="D7" s="5">
        <v>23.5</v>
      </c>
      <c r="E7" s="27"/>
      <c r="F7" s="6">
        <f t="shared" si="0"/>
        <v>0</v>
      </c>
      <c r="G7" s="1">
        <f t="shared" si="1"/>
        <v>0</v>
      </c>
      <c r="I7" s="35">
        <v>7898970301011</v>
      </c>
      <c r="J7" s="40" t="s">
        <v>53</v>
      </c>
    </row>
    <row r="8" spans="1:11" ht="21" customHeight="1">
      <c r="A8" s="2"/>
      <c r="B8" s="18" t="s">
        <v>23</v>
      </c>
      <c r="C8" s="5">
        <v>34</v>
      </c>
      <c r="D8" s="5">
        <v>23.5</v>
      </c>
      <c r="E8" s="27"/>
      <c r="F8" s="6">
        <f t="shared" si="0"/>
        <v>0</v>
      </c>
      <c r="G8" s="1">
        <f t="shared" si="1"/>
        <v>0</v>
      </c>
      <c r="I8" s="34">
        <v>7898970302018</v>
      </c>
      <c r="J8" s="40" t="s">
        <v>53</v>
      </c>
    </row>
    <row r="9" spans="1:11" ht="21" customHeight="1">
      <c r="A9" s="2"/>
      <c r="B9" s="18" t="s">
        <v>24</v>
      </c>
      <c r="C9" s="5">
        <v>39</v>
      </c>
      <c r="D9" s="5">
        <f>0.9*C9</f>
        <v>35.1</v>
      </c>
      <c r="E9" s="27"/>
      <c r="F9" s="6">
        <f t="shared" si="0"/>
        <v>0</v>
      </c>
      <c r="G9" s="1">
        <f t="shared" si="1"/>
        <v>0</v>
      </c>
      <c r="I9" s="34">
        <v>7898970303015</v>
      </c>
      <c r="J9" s="40" t="s">
        <v>53</v>
      </c>
    </row>
    <row r="10" spans="1:11" ht="21" customHeight="1" thickBot="1">
      <c r="A10" s="2"/>
      <c r="B10" s="46" t="s">
        <v>25</v>
      </c>
      <c r="C10" s="47">
        <v>39</v>
      </c>
      <c r="D10" s="5">
        <f>0.9*C10</f>
        <v>35.1</v>
      </c>
      <c r="E10" s="48"/>
      <c r="F10" s="49">
        <f t="shared" si="0"/>
        <v>0</v>
      </c>
      <c r="G10" s="50">
        <f t="shared" si="1"/>
        <v>0</v>
      </c>
      <c r="I10" s="34">
        <v>7898970304012</v>
      </c>
      <c r="J10" s="40" t="s">
        <v>53</v>
      </c>
    </row>
    <row r="11" spans="1:11" ht="21" customHeight="1">
      <c r="A11" s="2"/>
      <c r="B11" s="44" t="s">
        <v>86</v>
      </c>
      <c r="C11" s="5">
        <v>32</v>
      </c>
      <c r="D11" s="5">
        <v>22.5</v>
      </c>
      <c r="E11" s="45"/>
      <c r="F11" s="6">
        <f t="shared" ref="F11:F26" si="2">C11*E11</f>
        <v>0</v>
      </c>
      <c r="G11" s="1">
        <f t="shared" ref="G11:G26" si="3">D11*E11</f>
        <v>0</v>
      </c>
      <c r="I11" s="33">
        <v>7898970301004</v>
      </c>
      <c r="J11" s="40" t="s">
        <v>53</v>
      </c>
    </row>
    <row r="12" spans="1:11" ht="21" customHeight="1">
      <c r="A12" s="2"/>
      <c r="B12" s="17" t="s">
        <v>87</v>
      </c>
      <c r="C12" s="5">
        <v>32</v>
      </c>
      <c r="D12" s="5">
        <v>22.5</v>
      </c>
      <c r="E12" s="27"/>
      <c r="F12" s="6">
        <f t="shared" si="2"/>
        <v>0</v>
      </c>
      <c r="G12" s="1">
        <f t="shared" si="3"/>
        <v>0</v>
      </c>
      <c r="I12" s="33">
        <v>7898970302001</v>
      </c>
      <c r="J12" s="40" t="s">
        <v>53</v>
      </c>
    </row>
    <row r="13" spans="1:11" ht="21" customHeight="1">
      <c r="A13" s="2"/>
      <c r="B13" s="17" t="s">
        <v>88</v>
      </c>
      <c r="C13" s="5">
        <v>36</v>
      </c>
      <c r="D13" s="51">
        <f>0.9*C13</f>
        <v>32.4</v>
      </c>
      <c r="E13" s="27"/>
      <c r="F13" s="6">
        <f t="shared" si="2"/>
        <v>0</v>
      </c>
      <c r="G13" s="1">
        <f t="shared" si="3"/>
        <v>0</v>
      </c>
      <c r="I13" s="33">
        <v>7898970303008</v>
      </c>
      <c r="J13" s="40" t="s">
        <v>53</v>
      </c>
    </row>
    <row r="14" spans="1:11" ht="21" customHeight="1">
      <c r="A14" s="2"/>
      <c r="B14" s="17" t="s">
        <v>89</v>
      </c>
      <c r="C14" s="5">
        <v>36</v>
      </c>
      <c r="D14" s="5">
        <f>0.9*C14</f>
        <v>32.4</v>
      </c>
      <c r="E14" s="27"/>
      <c r="F14" s="6">
        <f t="shared" si="2"/>
        <v>0</v>
      </c>
      <c r="G14" s="1">
        <f t="shared" si="3"/>
        <v>0</v>
      </c>
      <c r="I14" s="33">
        <v>7898970304005</v>
      </c>
      <c r="J14" s="40" t="s">
        <v>53</v>
      </c>
    </row>
    <row r="15" spans="1:11" ht="21" customHeight="1">
      <c r="A15" s="2"/>
      <c r="B15" s="19" t="s">
        <v>79</v>
      </c>
      <c r="C15" s="5">
        <v>36</v>
      </c>
      <c r="D15" s="5">
        <f>0.8*C15</f>
        <v>28.8</v>
      </c>
      <c r="E15" s="27"/>
      <c r="F15" s="6">
        <f t="shared" ref="F15:F22" si="4">C15*E15</f>
        <v>0</v>
      </c>
      <c r="G15" s="1">
        <f t="shared" ref="G15:G22" si="5">D15*E15</f>
        <v>0</v>
      </c>
      <c r="I15" s="33">
        <v>7898970301004</v>
      </c>
      <c r="J15" s="40" t="s">
        <v>53</v>
      </c>
    </row>
    <row r="16" spans="1:11" ht="21" customHeight="1">
      <c r="A16" s="2"/>
      <c r="B16" s="66" t="s">
        <v>94</v>
      </c>
      <c r="C16" s="5">
        <v>30</v>
      </c>
      <c r="D16" s="5">
        <f>0.8*C16</f>
        <v>24</v>
      </c>
      <c r="E16" s="27"/>
      <c r="F16" s="6">
        <f t="shared" ref="F16" si="6">C16*E16</f>
        <v>0</v>
      </c>
      <c r="G16" s="1">
        <f t="shared" ref="G16" si="7">D16*E16</f>
        <v>0</v>
      </c>
      <c r="I16" s="33"/>
      <c r="J16" s="40" t="s">
        <v>53</v>
      </c>
    </row>
    <row r="17" spans="1:10" ht="21" customHeight="1">
      <c r="A17" s="2"/>
      <c r="B17" s="19" t="s">
        <v>80</v>
      </c>
      <c r="C17" s="5">
        <v>36</v>
      </c>
      <c r="D17" s="5">
        <f>0.8*C17</f>
        <v>28.8</v>
      </c>
      <c r="E17" s="27"/>
      <c r="F17" s="6">
        <f t="shared" si="4"/>
        <v>0</v>
      </c>
      <c r="G17" s="1">
        <f t="shared" si="5"/>
        <v>0</v>
      </c>
      <c r="I17" s="33">
        <v>7898970302001</v>
      </c>
      <c r="J17" s="40" t="s">
        <v>53</v>
      </c>
    </row>
    <row r="18" spans="1:10" ht="21" customHeight="1">
      <c r="A18" s="2"/>
      <c r="B18" s="66" t="s">
        <v>95</v>
      </c>
      <c r="C18" s="5">
        <v>30</v>
      </c>
      <c r="D18" s="5">
        <f>0.8*C18</f>
        <v>24</v>
      </c>
      <c r="E18" s="27"/>
      <c r="F18" s="6">
        <f t="shared" si="4"/>
        <v>0</v>
      </c>
      <c r="G18" s="1">
        <f t="shared" si="5"/>
        <v>0</v>
      </c>
      <c r="I18" s="33"/>
      <c r="J18" s="40" t="s">
        <v>53</v>
      </c>
    </row>
    <row r="19" spans="1:10" ht="21" customHeight="1">
      <c r="A19" s="2"/>
      <c r="B19" s="19" t="s">
        <v>81</v>
      </c>
      <c r="C19" s="5">
        <v>40</v>
      </c>
      <c r="D19" s="5">
        <f>0.9*C19</f>
        <v>36</v>
      </c>
      <c r="E19" s="27"/>
      <c r="F19" s="6">
        <f t="shared" si="4"/>
        <v>0</v>
      </c>
      <c r="G19" s="1">
        <f t="shared" si="5"/>
        <v>0</v>
      </c>
      <c r="I19" s="33">
        <v>7898970303008</v>
      </c>
      <c r="J19" s="40" t="s">
        <v>53</v>
      </c>
    </row>
    <row r="20" spans="1:10" ht="21" customHeight="1">
      <c r="A20" s="2"/>
      <c r="B20" s="66" t="s">
        <v>96</v>
      </c>
      <c r="C20" s="5">
        <v>35</v>
      </c>
      <c r="D20" s="5">
        <f>0.9*C20</f>
        <v>31.5</v>
      </c>
      <c r="E20" s="27"/>
      <c r="F20" s="6">
        <f t="shared" ref="F20" si="8">C20*E20</f>
        <v>0</v>
      </c>
      <c r="G20" s="1">
        <f t="shared" ref="G20" si="9">D20*E20</f>
        <v>0</v>
      </c>
      <c r="I20" s="33"/>
      <c r="J20" s="40" t="s">
        <v>53</v>
      </c>
    </row>
    <row r="21" spans="1:10" ht="21" customHeight="1">
      <c r="A21" s="2"/>
      <c r="B21" s="19" t="s">
        <v>82</v>
      </c>
      <c r="C21" s="5">
        <v>40</v>
      </c>
      <c r="D21" s="5">
        <f>0.9*C21</f>
        <v>36</v>
      </c>
      <c r="E21" s="27"/>
      <c r="F21" s="6">
        <f t="shared" si="4"/>
        <v>0</v>
      </c>
      <c r="G21" s="1">
        <f t="shared" si="5"/>
        <v>0</v>
      </c>
      <c r="I21" s="33">
        <v>7898970304005</v>
      </c>
      <c r="J21" s="40" t="s">
        <v>53</v>
      </c>
    </row>
    <row r="22" spans="1:10" ht="21" customHeight="1">
      <c r="A22" s="2"/>
      <c r="B22" s="66" t="s">
        <v>97</v>
      </c>
      <c r="C22" s="5">
        <v>35</v>
      </c>
      <c r="D22" s="5">
        <f>0.9*C22</f>
        <v>31.5</v>
      </c>
      <c r="E22" s="27"/>
      <c r="F22" s="6">
        <f t="shared" si="4"/>
        <v>0</v>
      </c>
      <c r="G22" s="1">
        <f t="shared" si="5"/>
        <v>0</v>
      </c>
      <c r="I22" s="33"/>
      <c r="J22" s="40" t="s">
        <v>53</v>
      </c>
    </row>
    <row r="23" spans="1:10" ht="21" customHeight="1">
      <c r="A23" s="2"/>
      <c r="B23" s="43" t="s">
        <v>83</v>
      </c>
      <c r="C23" s="5">
        <v>42</v>
      </c>
      <c r="D23" s="5">
        <f>0.8*C23</f>
        <v>33.6</v>
      </c>
      <c r="E23" s="27"/>
      <c r="F23" s="6">
        <f t="shared" si="2"/>
        <v>0</v>
      </c>
      <c r="G23" s="1">
        <f t="shared" si="3"/>
        <v>0</v>
      </c>
      <c r="I23" s="34">
        <v>7898970308003</v>
      </c>
      <c r="J23" s="40" t="s">
        <v>53</v>
      </c>
    </row>
    <row r="24" spans="1:10" ht="21" customHeight="1">
      <c r="A24" s="2"/>
      <c r="B24" s="43" t="s">
        <v>84</v>
      </c>
      <c r="C24" s="5">
        <v>42</v>
      </c>
      <c r="D24" s="5">
        <f>0.8*C24</f>
        <v>33.6</v>
      </c>
      <c r="E24" s="27"/>
      <c r="F24" s="6">
        <f t="shared" si="2"/>
        <v>0</v>
      </c>
      <c r="G24" s="1">
        <f t="shared" si="3"/>
        <v>0</v>
      </c>
      <c r="I24" s="34">
        <v>7898970306009</v>
      </c>
      <c r="J24" s="40" t="s">
        <v>53</v>
      </c>
    </row>
    <row r="25" spans="1:10" ht="21" customHeight="1">
      <c r="A25" s="2"/>
      <c r="B25" s="43" t="s">
        <v>85</v>
      </c>
      <c r="C25" s="5">
        <v>45</v>
      </c>
      <c r="D25" s="5">
        <f>0.9*C25</f>
        <v>40.5</v>
      </c>
      <c r="E25" s="27"/>
      <c r="F25" s="6">
        <f t="shared" ref="F25" si="10">C25*E25</f>
        <v>0</v>
      </c>
      <c r="G25" s="1">
        <f t="shared" ref="G25" si="11">D25*E25</f>
        <v>0</v>
      </c>
      <c r="I25" s="34">
        <v>7898970307006</v>
      </c>
      <c r="J25" s="40" t="s">
        <v>53</v>
      </c>
    </row>
    <row r="26" spans="1:10" ht="21" customHeight="1">
      <c r="A26" s="2"/>
      <c r="B26" s="43" t="s">
        <v>92</v>
      </c>
      <c r="C26" s="5">
        <v>45</v>
      </c>
      <c r="D26" s="5">
        <f>0.9*C26</f>
        <v>40.5</v>
      </c>
      <c r="E26" s="27"/>
      <c r="F26" s="6">
        <f t="shared" si="2"/>
        <v>0</v>
      </c>
      <c r="G26" s="1">
        <f t="shared" si="3"/>
        <v>0</v>
      </c>
      <c r="I26" s="34">
        <v>7898970307006</v>
      </c>
      <c r="J26" s="40" t="s">
        <v>53</v>
      </c>
    </row>
    <row r="27" spans="1:10" ht="21" customHeight="1">
      <c r="A27" s="2"/>
      <c r="B27" s="19" t="s">
        <v>18</v>
      </c>
      <c r="C27" s="5">
        <v>35</v>
      </c>
      <c r="D27" s="5">
        <f>0.8*C27</f>
        <v>28</v>
      </c>
      <c r="E27" s="27"/>
      <c r="F27" s="6">
        <f t="shared" ref="F27:F36" si="12">C27*E27</f>
        <v>0</v>
      </c>
      <c r="G27" s="1">
        <f t="shared" ref="G27:G36" si="13">D27*E27</f>
        <v>0</v>
      </c>
      <c r="I27" s="34">
        <v>7898170304010</v>
      </c>
      <c r="J27" s="40" t="s">
        <v>53</v>
      </c>
    </row>
    <row r="28" spans="1:10" ht="21" customHeight="1">
      <c r="A28" s="2"/>
      <c r="B28" s="52" t="s">
        <v>74</v>
      </c>
      <c r="C28" s="5">
        <v>130</v>
      </c>
      <c r="D28" s="5">
        <f t="shared" ref="D28:D36" si="14">0.8*C28</f>
        <v>104</v>
      </c>
      <c r="E28" s="27"/>
      <c r="F28" s="6">
        <f t="shared" si="12"/>
        <v>0</v>
      </c>
      <c r="G28" s="1">
        <f t="shared" si="13"/>
        <v>0</v>
      </c>
      <c r="I28" s="34">
        <v>7898170305017</v>
      </c>
      <c r="J28" s="40" t="s">
        <v>53</v>
      </c>
    </row>
    <row r="29" spans="1:10" ht="21" customHeight="1">
      <c r="A29" s="2"/>
      <c r="B29" s="19" t="s">
        <v>33</v>
      </c>
      <c r="C29" s="5">
        <v>35</v>
      </c>
      <c r="D29" s="5">
        <f t="shared" si="14"/>
        <v>28</v>
      </c>
      <c r="E29" s="27"/>
      <c r="F29" s="6">
        <f t="shared" si="12"/>
        <v>0</v>
      </c>
      <c r="G29" s="1">
        <f t="shared" si="13"/>
        <v>0</v>
      </c>
      <c r="I29" s="34">
        <v>7898170306014</v>
      </c>
      <c r="J29" s="40" t="s">
        <v>53</v>
      </c>
    </row>
    <row r="30" spans="1:10" ht="21" hidden="1" customHeight="1">
      <c r="A30" s="2"/>
      <c r="B30" s="19" t="s">
        <v>75</v>
      </c>
      <c r="C30" s="5">
        <v>115</v>
      </c>
      <c r="D30" s="5">
        <f t="shared" si="14"/>
        <v>92</v>
      </c>
      <c r="E30" s="27"/>
      <c r="F30" s="6">
        <f t="shared" si="12"/>
        <v>0</v>
      </c>
      <c r="G30" s="1">
        <f t="shared" si="13"/>
        <v>0</v>
      </c>
      <c r="I30" s="34">
        <v>7898170307011</v>
      </c>
      <c r="J30" s="40" t="s">
        <v>53</v>
      </c>
    </row>
    <row r="31" spans="1:10" ht="21" customHeight="1">
      <c r="A31" s="2"/>
      <c r="B31" s="52" t="s">
        <v>76</v>
      </c>
      <c r="C31" s="5">
        <v>130</v>
      </c>
      <c r="D31" s="5">
        <f t="shared" si="14"/>
        <v>104</v>
      </c>
      <c r="E31" s="27"/>
      <c r="F31" s="6">
        <f t="shared" si="12"/>
        <v>0</v>
      </c>
      <c r="G31" s="1">
        <f t="shared" si="13"/>
        <v>0</v>
      </c>
      <c r="I31" s="34">
        <v>7898171300011</v>
      </c>
      <c r="J31" s="40" t="s">
        <v>53</v>
      </c>
    </row>
    <row r="32" spans="1:10" ht="20.25" customHeight="1">
      <c r="A32" s="2"/>
      <c r="B32" s="19" t="s">
        <v>37</v>
      </c>
      <c r="C32" s="5">
        <v>35</v>
      </c>
      <c r="D32" s="5">
        <f>0.8*C32</f>
        <v>28</v>
      </c>
      <c r="E32" s="27"/>
      <c r="F32" s="6">
        <f t="shared" si="12"/>
        <v>0</v>
      </c>
      <c r="G32" s="1">
        <f t="shared" si="13"/>
        <v>0</v>
      </c>
      <c r="I32" s="34">
        <v>7898171301018</v>
      </c>
      <c r="J32" s="40" t="s">
        <v>53</v>
      </c>
    </row>
    <row r="33" spans="1:10" ht="20.25" customHeight="1">
      <c r="A33" s="2"/>
      <c r="B33" s="52" t="s">
        <v>77</v>
      </c>
      <c r="C33" s="5">
        <v>130</v>
      </c>
      <c r="D33" s="5">
        <f t="shared" si="14"/>
        <v>104</v>
      </c>
      <c r="E33" s="27"/>
      <c r="F33" s="6">
        <f t="shared" si="12"/>
        <v>0</v>
      </c>
      <c r="G33" s="1">
        <f t="shared" si="13"/>
        <v>0</v>
      </c>
      <c r="I33" s="34">
        <v>7898171302015</v>
      </c>
      <c r="J33" s="40" t="s">
        <v>53</v>
      </c>
    </row>
    <row r="34" spans="1:10" ht="20.25" customHeight="1">
      <c r="A34" s="2"/>
      <c r="B34" s="19" t="s">
        <v>100</v>
      </c>
      <c r="C34" s="5">
        <v>35</v>
      </c>
      <c r="D34" s="5">
        <f t="shared" ref="D34" si="15">0.8*C34</f>
        <v>28</v>
      </c>
      <c r="E34" s="27"/>
      <c r="F34" s="6">
        <f t="shared" ref="F34" si="16">C34*E34</f>
        <v>0</v>
      </c>
      <c r="G34" s="1">
        <f t="shared" ref="G34" si="17">D34*E34</f>
        <v>0</v>
      </c>
      <c r="I34" s="34">
        <v>7898171303012</v>
      </c>
      <c r="J34" s="40" t="s">
        <v>53</v>
      </c>
    </row>
    <row r="35" spans="1:10" ht="20.25" customHeight="1">
      <c r="A35" s="2"/>
      <c r="B35" s="52" t="s">
        <v>101</v>
      </c>
      <c r="C35" s="5">
        <v>130</v>
      </c>
      <c r="D35" s="5">
        <f t="shared" si="14"/>
        <v>104</v>
      </c>
      <c r="E35" s="27"/>
      <c r="F35" s="6">
        <f t="shared" si="12"/>
        <v>0</v>
      </c>
      <c r="G35" s="1">
        <f t="shared" si="13"/>
        <v>0</v>
      </c>
      <c r="I35" s="34">
        <v>7898171303012</v>
      </c>
      <c r="J35" s="40" t="s">
        <v>53</v>
      </c>
    </row>
    <row r="36" spans="1:10" ht="20.25" customHeight="1">
      <c r="A36" s="2"/>
      <c r="B36" s="19" t="s">
        <v>98</v>
      </c>
      <c r="C36" s="5">
        <v>35</v>
      </c>
      <c r="D36" s="5">
        <f t="shared" si="14"/>
        <v>28</v>
      </c>
      <c r="E36" s="27"/>
      <c r="F36" s="6">
        <f t="shared" si="12"/>
        <v>0</v>
      </c>
      <c r="G36" s="1">
        <f t="shared" si="13"/>
        <v>0</v>
      </c>
      <c r="J36" s="40" t="s">
        <v>53</v>
      </c>
    </row>
    <row r="37" spans="1:10" ht="20.25" customHeight="1">
      <c r="A37" s="2"/>
      <c r="B37" s="52" t="s">
        <v>99</v>
      </c>
      <c r="C37" s="5">
        <v>130</v>
      </c>
      <c r="D37" s="5">
        <f t="shared" ref="D37" si="18">0.8*C37</f>
        <v>104</v>
      </c>
      <c r="E37" s="27"/>
      <c r="F37" s="6">
        <f t="shared" ref="F37" si="19">C37*E37</f>
        <v>0</v>
      </c>
      <c r="G37" s="1">
        <f t="shared" ref="G37" si="20">D37*E37</f>
        <v>0</v>
      </c>
      <c r="J37" s="40" t="s">
        <v>53</v>
      </c>
    </row>
    <row r="38" spans="1:10" ht="4.5" customHeight="1">
      <c r="A38"/>
      <c r="B38" s="20"/>
      <c r="C38" s="20"/>
      <c r="D38" s="20"/>
      <c r="E38" s="20"/>
      <c r="F38" s="20"/>
      <c r="G38" s="20"/>
      <c r="H38"/>
      <c r="I38" s="36"/>
    </row>
    <row r="39" spans="1:10" ht="21" customHeight="1">
      <c r="A39" s="2"/>
      <c r="B39" s="17" t="s">
        <v>48</v>
      </c>
      <c r="C39" s="5">
        <v>65</v>
      </c>
      <c r="D39" s="5">
        <f>0.8*C39</f>
        <v>52</v>
      </c>
      <c r="E39" s="27"/>
      <c r="F39" s="6">
        <f t="shared" ref="F39:F49" si="21">C39*E39</f>
        <v>0</v>
      </c>
      <c r="G39" s="1">
        <f t="shared" ref="G39:G49" si="22">D39*E39</f>
        <v>0</v>
      </c>
      <c r="I39" s="34">
        <v>7898171304019</v>
      </c>
      <c r="J39" s="40" t="s">
        <v>53</v>
      </c>
    </row>
    <row r="40" spans="1:10" ht="21" hidden="1" customHeight="1">
      <c r="A40" s="2"/>
      <c r="B40" s="17" t="s">
        <v>17</v>
      </c>
      <c r="C40" s="5">
        <v>65</v>
      </c>
      <c r="D40" s="16">
        <f>1*C40</f>
        <v>65</v>
      </c>
      <c r="E40" s="27"/>
      <c r="F40" s="6">
        <f t="shared" si="21"/>
        <v>0</v>
      </c>
      <c r="G40" s="1">
        <f t="shared" si="22"/>
        <v>0</v>
      </c>
      <c r="I40" s="34">
        <v>7898171305016</v>
      </c>
      <c r="J40" s="40" t="s">
        <v>53</v>
      </c>
    </row>
    <row r="41" spans="1:10" ht="21" customHeight="1">
      <c r="A41" s="2"/>
      <c r="B41" s="17" t="s">
        <v>73</v>
      </c>
      <c r="C41" s="5">
        <v>38</v>
      </c>
      <c r="D41" s="5">
        <f>0.8*C41</f>
        <v>30.400000000000002</v>
      </c>
      <c r="E41" s="27"/>
      <c r="F41" s="6">
        <f t="shared" si="21"/>
        <v>0</v>
      </c>
      <c r="G41" s="1">
        <f t="shared" si="22"/>
        <v>0</v>
      </c>
      <c r="I41" s="34">
        <v>7898171306013</v>
      </c>
      <c r="J41" s="40" t="s">
        <v>53</v>
      </c>
    </row>
    <row r="42" spans="1:10" ht="21" hidden="1" customHeight="1">
      <c r="A42" s="2"/>
      <c r="B42" s="17" t="s">
        <v>70</v>
      </c>
      <c r="C42" s="5">
        <v>32</v>
      </c>
      <c r="D42" s="5">
        <f>0.8*C42</f>
        <v>25.6</v>
      </c>
      <c r="E42" s="27"/>
      <c r="F42" s="6">
        <f>C42*E42</f>
        <v>0</v>
      </c>
      <c r="G42" s="1">
        <f>D42*E42</f>
        <v>0</v>
      </c>
      <c r="I42" s="34">
        <v>7898171319013</v>
      </c>
      <c r="J42" s="40" t="s">
        <v>53</v>
      </c>
    </row>
    <row r="43" spans="1:10" ht="21" hidden="1" customHeight="1">
      <c r="A43" s="2"/>
      <c r="B43" s="17" t="s">
        <v>72</v>
      </c>
      <c r="C43" s="5">
        <v>44</v>
      </c>
      <c r="D43" s="5">
        <f>0.8*C43</f>
        <v>35.200000000000003</v>
      </c>
      <c r="E43" s="27"/>
      <c r="F43" s="6">
        <f>C43*E43</f>
        <v>0</v>
      </c>
      <c r="G43" s="1">
        <f>D43*E43</f>
        <v>0</v>
      </c>
      <c r="I43" s="34">
        <v>7898171311017</v>
      </c>
      <c r="J43" s="40" t="s">
        <v>53</v>
      </c>
    </row>
    <row r="44" spans="1:10" ht="21" customHeight="1">
      <c r="A44" s="2"/>
      <c r="B44" s="17" t="s">
        <v>71</v>
      </c>
      <c r="C44" s="5">
        <v>38</v>
      </c>
      <c r="D44" s="5">
        <f>0.8*C44</f>
        <v>30.400000000000002</v>
      </c>
      <c r="E44" s="27"/>
      <c r="F44" s="6">
        <f>C44*E44</f>
        <v>0</v>
      </c>
      <c r="G44" s="1">
        <f>D44*E44</f>
        <v>0</v>
      </c>
      <c r="I44" s="34">
        <v>7898171307010</v>
      </c>
      <c r="J44" s="40" t="s">
        <v>53</v>
      </c>
    </row>
    <row r="45" spans="1:10" ht="21" hidden="1" customHeight="1">
      <c r="A45" s="2"/>
      <c r="B45" s="19" t="s">
        <v>12</v>
      </c>
      <c r="C45" s="5">
        <v>45</v>
      </c>
      <c r="D45" s="5">
        <f t="shared" ref="D45" si="23">0.6*C45</f>
        <v>27</v>
      </c>
      <c r="E45" s="27"/>
      <c r="F45" s="6">
        <f t="shared" si="21"/>
        <v>0</v>
      </c>
      <c r="G45" s="1">
        <f t="shared" si="22"/>
        <v>0</v>
      </c>
      <c r="J45" s="40" t="s">
        <v>53</v>
      </c>
    </row>
    <row r="46" spans="1:10" ht="21" customHeight="1">
      <c r="A46" s="2"/>
      <c r="B46" s="19" t="s">
        <v>93</v>
      </c>
      <c r="C46" s="5">
        <v>180</v>
      </c>
      <c r="D46" s="51">
        <v>160</v>
      </c>
      <c r="E46" s="27"/>
      <c r="F46" s="6"/>
      <c r="G46" s="1">
        <f t="shared" si="22"/>
        <v>0</v>
      </c>
      <c r="J46" s="40" t="s">
        <v>53</v>
      </c>
    </row>
    <row r="47" spans="1:10" ht="21" customHeight="1">
      <c r="A47" s="2"/>
      <c r="B47" s="19" t="s">
        <v>40</v>
      </c>
      <c r="C47" s="5">
        <v>200</v>
      </c>
      <c r="D47" s="51">
        <v>180</v>
      </c>
      <c r="E47" s="27"/>
      <c r="F47" s="6">
        <f t="shared" si="21"/>
        <v>0</v>
      </c>
      <c r="G47" s="1">
        <f t="shared" si="22"/>
        <v>0</v>
      </c>
      <c r="J47" s="40" t="s">
        <v>53</v>
      </c>
    </row>
    <row r="48" spans="1:10" ht="21" customHeight="1">
      <c r="A48" s="2"/>
      <c r="B48" s="19" t="s">
        <v>41</v>
      </c>
      <c r="C48" s="5">
        <v>240</v>
      </c>
      <c r="D48" s="16">
        <v>240</v>
      </c>
      <c r="E48" s="27"/>
      <c r="F48" s="6">
        <f t="shared" si="21"/>
        <v>0</v>
      </c>
      <c r="G48" s="1">
        <f t="shared" si="22"/>
        <v>0</v>
      </c>
      <c r="J48" s="40" t="s">
        <v>53</v>
      </c>
    </row>
    <row r="49" spans="1:10" ht="21" customHeight="1">
      <c r="A49" s="2"/>
      <c r="B49" s="19" t="s">
        <v>43</v>
      </c>
      <c r="C49" s="5">
        <v>36</v>
      </c>
      <c r="D49" s="5">
        <f>0.9*C49</f>
        <v>32.4</v>
      </c>
      <c r="E49" s="27"/>
      <c r="F49" s="6">
        <f t="shared" si="21"/>
        <v>0</v>
      </c>
      <c r="G49" s="1">
        <f t="shared" si="22"/>
        <v>0</v>
      </c>
      <c r="I49" s="34">
        <v>7898970305002</v>
      </c>
      <c r="J49" s="40" t="s">
        <v>53</v>
      </c>
    </row>
    <row r="50" spans="1:10" ht="21" customHeight="1">
      <c r="A50" s="2"/>
      <c r="B50" s="17" t="s">
        <v>13</v>
      </c>
      <c r="C50" s="5">
        <v>35</v>
      </c>
      <c r="D50" s="5">
        <f t="shared" ref="D50:D58" si="24">0.8*C50</f>
        <v>28</v>
      </c>
      <c r="E50" s="27"/>
      <c r="F50" s="6">
        <f t="shared" ref="F50:F64" si="25">C50*E50</f>
        <v>0</v>
      </c>
      <c r="G50" s="1">
        <f t="shared" ref="G50:G62" si="26">D50*E50</f>
        <v>0</v>
      </c>
      <c r="I50" s="34">
        <v>7898171307010</v>
      </c>
      <c r="J50" s="40" t="s">
        <v>54</v>
      </c>
    </row>
    <row r="51" spans="1:10" ht="21" customHeight="1">
      <c r="A51" s="2"/>
      <c r="B51" s="17" t="s">
        <v>47</v>
      </c>
      <c r="C51" s="5">
        <v>30</v>
      </c>
      <c r="D51" s="5">
        <f t="shared" si="24"/>
        <v>24</v>
      </c>
      <c r="E51" s="27"/>
      <c r="F51" s="6">
        <f t="shared" si="25"/>
        <v>0</v>
      </c>
      <c r="G51" s="1">
        <f t="shared" si="26"/>
        <v>0</v>
      </c>
      <c r="I51" s="34">
        <v>7898970309000</v>
      </c>
      <c r="J51" s="40" t="s">
        <v>54</v>
      </c>
    </row>
    <row r="52" spans="1:10" ht="21" customHeight="1">
      <c r="A52" s="2"/>
      <c r="B52" s="17" t="s">
        <v>14</v>
      </c>
      <c r="C52" s="5">
        <v>35</v>
      </c>
      <c r="D52" s="5">
        <f>0.8*C52</f>
        <v>28</v>
      </c>
      <c r="E52" s="27"/>
      <c r="F52" s="6">
        <f t="shared" si="25"/>
        <v>0</v>
      </c>
      <c r="G52" s="1">
        <f t="shared" si="26"/>
        <v>0</v>
      </c>
      <c r="I52" s="34">
        <v>7898970300007</v>
      </c>
      <c r="J52" s="40" t="s">
        <v>54</v>
      </c>
    </row>
    <row r="53" spans="1:10" ht="21" customHeight="1">
      <c r="A53" s="2"/>
      <c r="B53" s="17" t="s">
        <v>42</v>
      </c>
      <c r="C53" s="5">
        <v>45</v>
      </c>
      <c r="D53" s="5">
        <f t="shared" si="24"/>
        <v>36</v>
      </c>
      <c r="E53" s="27"/>
      <c r="F53" s="6">
        <f t="shared" si="25"/>
        <v>0</v>
      </c>
      <c r="G53" s="1">
        <f t="shared" si="26"/>
        <v>0</v>
      </c>
      <c r="I53" s="34">
        <v>7898171308017</v>
      </c>
      <c r="J53" s="40" t="s">
        <v>54</v>
      </c>
    </row>
    <row r="54" spans="1:10" ht="21" customHeight="1">
      <c r="A54" s="2"/>
      <c r="B54" s="17" t="s">
        <v>15</v>
      </c>
      <c r="C54" s="5">
        <v>75</v>
      </c>
      <c r="D54" s="5">
        <f t="shared" si="24"/>
        <v>60</v>
      </c>
      <c r="E54" s="27"/>
      <c r="F54" s="6">
        <f t="shared" si="25"/>
        <v>0</v>
      </c>
      <c r="G54" s="1">
        <f t="shared" si="26"/>
        <v>0</v>
      </c>
      <c r="I54" s="34">
        <v>7898171309014</v>
      </c>
      <c r="J54" s="40" t="s">
        <v>54</v>
      </c>
    </row>
    <row r="55" spans="1:10" ht="21" hidden="1" customHeight="1">
      <c r="A55" s="2"/>
      <c r="B55" s="19" t="s">
        <v>16</v>
      </c>
      <c r="C55" s="5">
        <v>64</v>
      </c>
      <c r="D55" s="5">
        <f t="shared" si="24"/>
        <v>51.2</v>
      </c>
      <c r="E55" s="27"/>
      <c r="F55" s="6">
        <f t="shared" si="25"/>
        <v>0</v>
      </c>
      <c r="G55" s="1">
        <f t="shared" si="26"/>
        <v>0</v>
      </c>
      <c r="J55" s="40" t="s">
        <v>55</v>
      </c>
    </row>
    <row r="56" spans="1:10" ht="21" hidden="1" customHeight="1">
      <c r="A56" s="2"/>
      <c r="B56" s="19" t="s">
        <v>34</v>
      </c>
      <c r="C56" s="5">
        <v>34</v>
      </c>
      <c r="D56" s="5">
        <f t="shared" si="24"/>
        <v>27.200000000000003</v>
      </c>
      <c r="E56" s="27"/>
      <c r="F56" s="6">
        <f t="shared" si="25"/>
        <v>0</v>
      </c>
      <c r="G56" s="1">
        <f t="shared" si="26"/>
        <v>0</v>
      </c>
      <c r="J56" s="40" t="s">
        <v>55</v>
      </c>
    </row>
    <row r="57" spans="1:10" ht="21" hidden="1" customHeight="1">
      <c r="A57" s="2"/>
      <c r="B57" s="19" t="s">
        <v>36</v>
      </c>
      <c r="C57" s="5">
        <v>39</v>
      </c>
      <c r="D57" s="5">
        <f t="shared" si="24"/>
        <v>31.200000000000003</v>
      </c>
      <c r="E57" s="27"/>
      <c r="F57" s="6">
        <f t="shared" si="25"/>
        <v>0</v>
      </c>
      <c r="G57" s="1">
        <f t="shared" si="26"/>
        <v>0</v>
      </c>
      <c r="J57" s="40" t="s">
        <v>55</v>
      </c>
    </row>
    <row r="58" spans="1:10" ht="21" hidden="1" customHeight="1">
      <c r="A58" s="2"/>
      <c r="B58" s="19" t="s">
        <v>35</v>
      </c>
      <c r="C58" s="5">
        <v>19</v>
      </c>
      <c r="D58" s="5">
        <f t="shared" si="24"/>
        <v>15.200000000000001</v>
      </c>
      <c r="E58" s="27"/>
      <c r="F58" s="6">
        <f t="shared" si="25"/>
        <v>0</v>
      </c>
      <c r="G58" s="1">
        <f t="shared" si="26"/>
        <v>0</v>
      </c>
      <c r="J58" s="40" t="s">
        <v>55</v>
      </c>
    </row>
    <row r="59" spans="1:10" ht="21" customHeight="1">
      <c r="A59" s="2"/>
      <c r="B59" s="19" t="s">
        <v>3</v>
      </c>
      <c r="C59" s="5">
        <v>15</v>
      </c>
      <c r="D59" s="5">
        <f>0.8*C59</f>
        <v>12</v>
      </c>
      <c r="E59" s="27"/>
      <c r="F59" s="6">
        <f t="shared" si="25"/>
        <v>0</v>
      </c>
      <c r="G59" s="1">
        <f t="shared" si="26"/>
        <v>0</v>
      </c>
      <c r="J59" s="40" t="s">
        <v>56</v>
      </c>
    </row>
    <row r="60" spans="1:10" ht="21" customHeight="1">
      <c r="A60" s="2"/>
      <c r="B60" s="19" t="s">
        <v>4</v>
      </c>
      <c r="C60" s="5">
        <v>15</v>
      </c>
      <c r="D60" s="5">
        <f>0.8*C60</f>
        <v>12</v>
      </c>
      <c r="E60" s="27"/>
      <c r="F60" s="6">
        <f t="shared" si="25"/>
        <v>0</v>
      </c>
      <c r="G60" s="1">
        <f t="shared" si="26"/>
        <v>0</v>
      </c>
      <c r="J60" s="40" t="s">
        <v>56</v>
      </c>
    </row>
    <row r="61" spans="1:10" ht="21" hidden="1" customHeight="1">
      <c r="A61" s="2"/>
      <c r="B61" s="19" t="s">
        <v>1</v>
      </c>
      <c r="C61" s="5">
        <v>15</v>
      </c>
      <c r="D61" s="5">
        <f>0.6*C61</f>
        <v>9</v>
      </c>
      <c r="E61" s="27"/>
      <c r="F61" s="6">
        <f t="shared" si="25"/>
        <v>0</v>
      </c>
      <c r="G61" s="1">
        <f t="shared" si="26"/>
        <v>0</v>
      </c>
      <c r="J61" s="40" t="s">
        <v>53</v>
      </c>
    </row>
    <row r="62" spans="1:10" ht="21" customHeight="1">
      <c r="A62" s="2"/>
      <c r="B62" s="17" t="s">
        <v>2</v>
      </c>
      <c r="C62" s="5">
        <v>20</v>
      </c>
      <c r="D62" s="5">
        <f>0.8*C62</f>
        <v>16</v>
      </c>
      <c r="E62" s="27"/>
      <c r="F62" s="6">
        <f t="shared" si="25"/>
        <v>0</v>
      </c>
      <c r="G62" s="1">
        <f t="shared" si="26"/>
        <v>0</v>
      </c>
      <c r="J62" s="40" t="s">
        <v>54</v>
      </c>
    </row>
    <row r="63" spans="1:10" ht="21" customHeight="1">
      <c r="A63" s="2"/>
      <c r="B63" s="17" t="s">
        <v>45</v>
      </c>
      <c r="C63" s="5">
        <v>50</v>
      </c>
      <c r="D63" s="5">
        <f>0.8*C63</f>
        <v>40</v>
      </c>
      <c r="E63" s="27"/>
      <c r="F63" s="6">
        <f t="shared" si="25"/>
        <v>0</v>
      </c>
      <c r="G63" s="42">
        <f>C63*E63</f>
        <v>0</v>
      </c>
      <c r="J63" s="40" t="s">
        <v>54</v>
      </c>
    </row>
    <row r="64" spans="1:10" ht="21" customHeight="1">
      <c r="A64" s="2"/>
      <c r="B64" s="17" t="s">
        <v>46</v>
      </c>
      <c r="C64" s="5">
        <v>150</v>
      </c>
      <c r="D64" s="5">
        <f>0.8*C64</f>
        <v>120</v>
      </c>
      <c r="E64" s="27"/>
      <c r="F64" s="6">
        <f t="shared" si="25"/>
        <v>0</v>
      </c>
      <c r="G64" s="42">
        <f>C63*E63</f>
        <v>0</v>
      </c>
      <c r="J64" s="40" t="s">
        <v>54</v>
      </c>
    </row>
    <row r="65" spans="1:10" ht="21" hidden="1" customHeight="1">
      <c r="A65" s="2"/>
      <c r="B65" s="17" t="s">
        <v>0</v>
      </c>
      <c r="C65" s="5" t="s">
        <v>44</v>
      </c>
      <c r="D65" s="5" t="s">
        <v>44</v>
      </c>
      <c r="E65" s="27"/>
      <c r="F65" s="6" t="s">
        <v>44</v>
      </c>
      <c r="G65" s="26" t="s">
        <v>44</v>
      </c>
    </row>
    <row r="66" spans="1:10" ht="21" customHeight="1">
      <c r="A66" s="2"/>
      <c r="B66" s="19" t="s">
        <v>38</v>
      </c>
      <c r="C66" s="5">
        <v>750</v>
      </c>
      <c r="D66" s="16">
        <f>1*C66</f>
        <v>750</v>
      </c>
      <c r="E66" s="27"/>
      <c r="F66" s="6">
        <f t="shared" ref="F66:F76" si="27">C66*E66</f>
        <v>0</v>
      </c>
      <c r="G66" s="1">
        <f t="shared" ref="G66:G76" si="28">D66*E66</f>
        <v>0</v>
      </c>
      <c r="I66" s="34">
        <v>7898990304016</v>
      </c>
      <c r="J66" s="40" t="s">
        <v>53</v>
      </c>
    </row>
    <row r="67" spans="1:10" ht="21" hidden="1" customHeight="1">
      <c r="A67" s="2"/>
      <c r="B67" s="19" t="s">
        <v>39</v>
      </c>
      <c r="C67" s="5">
        <v>750</v>
      </c>
      <c r="D67" s="16">
        <f>1*C67</f>
        <v>750</v>
      </c>
      <c r="E67" s="27"/>
      <c r="F67" s="6">
        <f t="shared" si="27"/>
        <v>0</v>
      </c>
      <c r="G67" s="1">
        <f t="shared" si="28"/>
        <v>0</v>
      </c>
      <c r="I67" s="34">
        <v>7898990304016</v>
      </c>
      <c r="J67" s="40" t="s">
        <v>53</v>
      </c>
    </row>
    <row r="68" spans="1:10" ht="21" customHeight="1">
      <c r="A68" s="2"/>
      <c r="B68" s="19" t="s">
        <v>8</v>
      </c>
      <c r="C68" s="5">
        <v>139</v>
      </c>
      <c r="D68" s="5">
        <f t="shared" ref="D68:D73" si="29">0.9*C68</f>
        <v>125.10000000000001</v>
      </c>
      <c r="E68" s="27"/>
      <c r="F68" s="6">
        <f t="shared" si="27"/>
        <v>0</v>
      </c>
      <c r="G68" s="1">
        <f t="shared" si="28"/>
        <v>0</v>
      </c>
      <c r="I68" s="34">
        <v>7898990304016</v>
      </c>
      <c r="J68" s="40" t="s">
        <v>53</v>
      </c>
    </row>
    <row r="69" spans="1:10" ht="21" customHeight="1">
      <c r="A69" s="2"/>
      <c r="B69" s="19" t="s">
        <v>9</v>
      </c>
      <c r="C69" s="5">
        <v>139</v>
      </c>
      <c r="D69" s="5">
        <f t="shared" si="29"/>
        <v>125.10000000000001</v>
      </c>
      <c r="E69" s="27"/>
      <c r="F69" s="6">
        <f t="shared" si="27"/>
        <v>0</v>
      </c>
      <c r="G69" s="1">
        <f t="shared" si="28"/>
        <v>0</v>
      </c>
      <c r="I69" s="34">
        <v>7898990304016</v>
      </c>
      <c r="J69" s="40" t="s">
        <v>53</v>
      </c>
    </row>
    <row r="70" spans="1:10" ht="21" hidden="1" customHeight="1">
      <c r="A70" s="2"/>
      <c r="B70" s="19" t="s">
        <v>7</v>
      </c>
      <c r="C70" s="5">
        <v>169</v>
      </c>
      <c r="D70" s="16">
        <f>1*C70</f>
        <v>169</v>
      </c>
      <c r="E70" s="27"/>
      <c r="F70" s="6">
        <f t="shared" si="27"/>
        <v>0</v>
      </c>
      <c r="G70" s="1">
        <f t="shared" si="28"/>
        <v>0</v>
      </c>
      <c r="I70" s="34">
        <v>7898990304016</v>
      </c>
      <c r="J70" s="40" t="s">
        <v>53</v>
      </c>
    </row>
    <row r="71" spans="1:10" ht="21" customHeight="1">
      <c r="A71" s="2"/>
      <c r="B71" s="19" t="s">
        <v>6</v>
      </c>
      <c r="C71" s="5">
        <v>199</v>
      </c>
      <c r="D71" s="5">
        <f t="shared" si="29"/>
        <v>179.1</v>
      </c>
      <c r="E71" s="27"/>
      <c r="F71" s="6">
        <f t="shared" si="27"/>
        <v>0</v>
      </c>
      <c r="G71" s="1">
        <f t="shared" si="28"/>
        <v>0</v>
      </c>
      <c r="I71" s="34">
        <v>7898990304016</v>
      </c>
      <c r="J71" s="40" t="s">
        <v>53</v>
      </c>
    </row>
    <row r="72" spans="1:10" ht="21" customHeight="1">
      <c r="A72" s="2"/>
      <c r="B72" s="19" t="s">
        <v>10</v>
      </c>
      <c r="C72" s="5">
        <v>214</v>
      </c>
      <c r="D72" s="5">
        <f t="shared" si="29"/>
        <v>192.6</v>
      </c>
      <c r="E72" s="27"/>
      <c r="F72" s="6">
        <f t="shared" si="27"/>
        <v>0</v>
      </c>
      <c r="G72" s="1">
        <f t="shared" si="28"/>
        <v>0</v>
      </c>
      <c r="I72" s="34">
        <v>7898990304016</v>
      </c>
      <c r="J72" s="40" t="s">
        <v>53</v>
      </c>
    </row>
    <row r="73" spans="1:10" ht="21" customHeight="1">
      <c r="A73" s="2"/>
      <c r="B73" s="19" t="s">
        <v>11</v>
      </c>
      <c r="C73" s="5">
        <v>214</v>
      </c>
      <c r="D73" s="5">
        <f t="shared" si="29"/>
        <v>192.6</v>
      </c>
      <c r="E73" s="27"/>
      <c r="F73" s="6">
        <f t="shared" si="27"/>
        <v>0</v>
      </c>
      <c r="G73" s="1">
        <f t="shared" si="28"/>
        <v>0</v>
      </c>
      <c r="I73" s="34">
        <v>7898990304016</v>
      </c>
      <c r="J73" s="40" t="s">
        <v>53</v>
      </c>
    </row>
    <row r="74" spans="1:10" ht="21" customHeight="1">
      <c r="A74" s="2"/>
      <c r="B74" s="17" t="s">
        <v>78</v>
      </c>
      <c r="C74" s="5">
        <v>40</v>
      </c>
      <c r="D74" s="5">
        <f>0.9*C74</f>
        <v>36</v>
      </c>
      <c r="E74" s="27"/>
      <c r="F74" s="6">
        <f t="shared" si="27"/>
        <v>0</v>
      </c>
      <c r="G74" s="1">
        <f t="shared" si="28"/>
        <v>0</v>
      </c>
      <c r="J74" s="40" t="s">
        <v>57</v>
      </c>
    </row>
    <row r="75" spans="1:10" ht="21" customHeight="1">
      <c r="A75" s="2"/>
      <c r="B75" s="17" t="s">
        <v>90</v>
      </c>
      <c r="C75" s="5">
        <v>100</v>
      </c>
      <c r="D75" s="5">
        <f>0.9*C75</f>
        <v>90</v>
      </c>
      <c r="E75" s="27"/>
      <c r="F75" s="6">
        <f t="shared" si="27"/>
        <v>0</v>
      </c>
      <c r="G75" s="1">
        <f t="shared" si="28"/>
        <v>0</v>
      </c>
      <c r="J75" s="40" t="s">
        <v>57</v>
      </c>
    </row>
    <row r="76" spans="1:10" ht="21" customHeight="1">
      <c r="A76" s="2"/>
      <c r="B76" s="17" t="s">
        <v>91</v>
      </c>
      <c r="C76" s="5">
        <v>125</v>
      </c>
      <c r="D76" s="5">
        <f>0.9*C76</f>
        <v>112.5</v>
      </c>
      <c r="E76" s="27"/>
      <c r="F76" s="6">
        <f t="shared" si="27"/>
        <v>0</v>
      </c>
      <c r="G76" s="1">
        <f t="shared" si="28"/>
        <v>0</v>
      </c>
      <c r="J76" s="40" t="s">
        <v>57</v>
      </c>
    </row>
    <row r="77" spans="1:10" ht="30.75" customHeight="1">
      <c r="E77" s="9" t="s">
        <v>31</v>
      </c>
      <c r="F77" s="25">
        <f>SUM(F12:F76)</f>
        <v>0</v>
      </c>
      <c r="G77" s="24">
        <f>SUM(G12:G76)</f>
        <v>0</v>
      </c>
    </row>
    <row r="79" spans="1:10" ht="22.5" hidden="1" customHeight="1">
      <c r="B79" s="54" t="s">
        <v>49</v>
      </c>
      <c r="C79" s="55"/>
      <c r="D79" s="55"/>
      <c r="E79" s="55"/>
      <c r="F79" s="55"/>
      <c r="G79" s="56"/>
    </row>
    <row r="80" spans="1:10" hidden="1">
      <c r="B80" s="57"/>
      <c r="C80" s="58"/>
      <c r="D80" s="58"/>
      <c r="E80" s="58"/>
      <c r="F80" s="58"/>
      <c r="G80" s="59"/>
    </row>
    <row r="81" spans="2:7" hidden="1">
      <c r="B81" s="60"/>
      <c r="C81" s="61"/>
      <c r="D81" s="61"/>
      <c r="E81" s="61"/>
      <c r="F81" s="61"/>
      <c r="G81" s="62"/>
    </row>
    <row r="85" spans="2:7" ht="30.75" customHeight="1">
      <c r="B85" s="30" t="s">
        <v>58</v>
      </c>
    </row>
    <row r="86" spans="2:7" ht="30.75" customHeight="1">
      <c r="B86" s="31" t="s">
        <v>59</v>
      </c>
      <c r="C86" s="53" t="s">
        <v>60</v>
      </c>
      <c r="D86" s="53"/>
      <c r="E86" s="53"/>
      <c r="F86" s="53" t="s">
        <v>61</v>
      </c>
      <c r="G86" s="53"/>
    </row>
    <row r="87" spans="2:7" ht="30.75" customHeight="1">
      <c r="B87" s="31" t="s">
        <v>62</v>
      </c>
      <c r="C87" s="53" t="s">
        <v>63</v>
      </c>
      <c r="D87" s="53"/>
      <c r="E87" s="53"/>
      <c r="F87" s="53" t="s">
        <v>64</v>
      </c>
      <c r="G87" s="53"/>
    </row>
    <row r="88" spans="2:7" ht="30.75" customHeight="1">
      <c r="B88" s="63" t="s">
        <v>65</v>
      </c>
      <c r="C88" s="64"/>
      <c r="D88" s="64"/>
      <c r="E88" s="65"/>
      <c r="F88" s="53" t="s">
        <v>66</v>
      </c>
      <c r="G88" s="53"/>
    </row>
    <row r="89" spans="2:7" ht="30.75" customHeight="1">
      <c r="B89" s="31" t="s">
        <v>67</v>
      </c>
      <c r="C89" s="53" t="s">
        <v>68</v>
      </c>
      <c r="D89" s="53"/>
      <c r="E89" s="53"/>
      <c r="F89" s="53" t="s">
        <v>69</v>
      </c>
      <c r="G89" s="53"/>
    </row>
  </sheetData>
  <mergeCells count="9">
    <mergeCell ref="C89:E89"/>
    <mergeCell ref="F89:G89"/>
    <mergeCell ref="B79:G81"/>
    <mergeCell ref="C86:E86"/>
    <mergeCell ref="F86:G86"/>
    <mergeCell ref="C87:E87"/>
    <mergeCell ref="B88:E88"/>
    <mergeCell ref="F87:G87"/>
    <mergeCell ref="F88:G88"/>
  </mergeCells>
  <pageMargins left="0.51181102362204722" right="0.51181102362204722" top="0.98425196850393704" bottom="0.78740157480314965" header="0.31496062992125984" footer="0.31496062992125984"/>
  <pageSetup paperSize="9" scale="85" orientation="portrait" horizontalDpi="1200" verticalDpi="120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PLANILHA-ESTOQ-MEL</vt:lpstr>
      <vt:lpstr>'PLANILHA-ESTOQ-MEL'!Area_de_impressao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2023-05-10T15:22:50Z</cp:lastPrinted>
  <dcterms:created xsi:type="dcterms:W3CDTF">2021-03-17T22:34:47Z</dcterms:created>
  <dcterms:modified xsi:type="dcterms:W3CDTF">2023-05-10T15:50:14Z</dcterms:modified>
</cp:coreProperties>
</file>